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ERCOM\Desktop\ZEK\mali isler\BARAKA YILSONU\2021\"/>
    </mc:Choice>
  </mc:AlternateContent>
  <bookViews>
    <workbookView xWindow="0" yWindow="0" windowWidth="20490" windowHeight="7200"/>
  </bookViews>
  <sheets>
    <sheet name="2021 MALİ RAP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25" i="1"/>
  <c r="B22" i="1"/>
  <c r="B20" i="1"/>
  <c r="B17" i="1"/>
  <c r="B16" i="1"/>
  <c r="B13" i="1"/>
  <c r="B30" i="1" s="1"/>
  <c r="D6" i="1"/>
  <c r="D5" i="1"/>
  <c r="D4" i="1"/>
  <c r="D30" i="1" s="1"/>
  <c r="E17" i="1" l="1"/>
  <c r="E20" i="1"/>
  <c r="E26" i="1"/>
  <c r="E23" i="1"/>
  <c r="E15" i="1"/>
  <c r="E12" i="1"/>
  <c r="E25" i="1"/>
  <c r="E22" i="1"/>
  <c r="E14" i="1"/>
  <c r="E11" i="1"/>
  <c r="E29" i="1"/>
  <c r="E19" i="1"/>
  <c r="E10" i="1"/>
  <c r="E28" i="1"/>
  <c r="E24" i="1"/>
  <c r="E21" i="1"/>
  <c r="E18" i="1"/>
  <c r="E9" i="1"/>
  <c r="E7" i="1"/>
  <c r="E6" i="1"/>
  <c r="E4" i="1"/>
  <c r="E5" i="1"/>
  <c r="E16" i="1"/>
  <c r="E13" i="1"/>
</calcChain>
</file>

<file path=xl/sharedStrings.xml><?xml version="1.0" encoding="utf-8"?>
<sst xmlns="http://schemas.openxmlformats.org/spreadsheetml/2006/main" count="37" uniqueCount="37">
  <si>
    <t>BARAKA KÜLTÜR MERKEZİ 2021 YILI MALİ TABLOSU</t>
  </si>
  <si>
    <t>BORÇ BAKİYE</t>
  </si>
  <si>
    <t>ALACAK BAKİYE</t>
  </si>
  <si>
    <t>YÜZDELİK OLARAK DAĞILIMI</t>
  </si>
  <si>
    <t>GELİRLER:</t>
  </si>
  <si>
    <t>2020 DEVREDEN BAKİYE</t>
  </si>
  <si>
    <t>SERDAR DENKTAŞ DAVASINDAN KAZANILAN TAZMİNAT</t>
  </si>
  <si>
    <t>SİGORTA SU BAKSINI TAMİRAT ÖDEMESİ</t>
  </si>
  <si>
    <t>GİDERLER:</t>
  </si>
  <si>
    <t>1-SİGORTA GİDERİ</t>
  </si>
  <si>
    <t>2-ELEKTRİK</t>
  </si>
  <si>
    <t>3-SU</t>
  </si>
  <si>
    <t>4-TELEFON</t>
  </si>
  <si>
    <t>5-BİNA BAKIM ONARIM VE TADİLAT</t>
  </si>
  <si>
    <t>6-İNTERNET GİDERLERİ</t>
  </si>
  <si>
    <t>7-BARAKA TİYATRO EKİBİ</t>
  </si>
  <si>
    <t>8-BANKA MASRAFLARI</t>
  </si>
  <si>
    <t>9-BÜFE</t>
  </si>
  <si>
    <t>10-ÇAĞLAYAN ÇOCUK YUVASI İÇİN ALINAN İHTİYAÇLAR</t>
  </si>
  <si>
    <t>11- SMS PAKETİ</t>
  </si>
  <si>
    <t>12- SES SİSTEMİ BAKIM ONARIM</t>
  </si>
  <si>
    <t>14-BARAKA 20.YAŞ ETKİNLİĞİ</t>
  </si>
  <si>
    <t>20-ETKİNLİKLER;</t>
  </si>
  <si>
    <t>1 MAYIS</t>
  </si>
  <si>
    <t>UMUT BAHÇESİ</t>
  </si>
  <si>
    <t>GENEL TOPLAM</t>
  </si>
  <si>
    <t>Argasdi dergisi gelir ve gideri:</t>
  </si>
  <si>
    <t>Açılış bakiyesi</t>
  </si>
  <si>
    <t>Satış gelirleri</t>
  </si>
  <si>
    <t>Baskı giderleri</t>
  </si>
  <si>
    <t>Kalan bakiye</t>
  </si>
  <si>
    <t>BÜFE VE AİDAT GELİRLERİ</t>
  </si>
  <si>
    <t xml:space="preserve">13-BARAKA TV </t>
  </si>
  <si>
    <t>16- BY PİYANGO BİLETİ</t>
  </si>
  <si>
    <t>17- DOMAİN GİDERİ</t>
  </si>
  <si>
    <t>18- BARAKA MÜZİK TOPLULUĞU SOL ANAHTARI</t>
  </si>
  <si>
    <t>15- İŞÇİNİN EL KİTABI DAYANIŞMA GİDERİ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</si>
</sst>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43" fontId="0" fillId="0" borderId="0" xfId="1" applyFont="1"/>
    <xf numFmtId="10" fontId="0" fillId="0" borderId="0" xfId="2" applyNumberFormat="1" applyFont="1"/>
    <xf numFmtId="43" fontId="0" fillId="0" borderId="0" xfId="1" applyFont="1" applyFill="1"/>
    <xf numFmtId="16" fontId="0" fillId="0" borderId="0" xfId="0" quotePrefix="1" applyNumberFormat="1"/>
    <xf numFmtId="0" fontId="5" fillId="0" borderId="0" xfId="0" applyFont="1"/>
    <xf numFmtId="43" fontId="5" fillId="0" borderId="1" xfId="1" applyFont="1" applyBorder="1"/>
    <xf numFmtId="43" fontId="5" fillId="0" borderId="0" xfId="1" applyFont="1" applyBorder="1"/>
    <xf numFmtId="0" fontId="1" fillId="0" borderId="0" xfId="0" applyFont="1"/>
    <xf numFmtId="0" fontId="5" fillId="0" borderId="1" xfId="0" applyFont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24" sqref="A24"/>
    </sheetView>
  </sheetViews>
  <sheetFormatPr defaultRowHeight="15" x14ac:dyDescent="0.25"/>
  <cols>
    <col min="1" max="1" width="58" bestFit="1" customWidth="1"/>
    <col min="2" max="2" width="12.42578125" bestFit="1" customWidth="1"/>
    <col min="3" max="3" width="3" customWidth="1"/>
    <col min="4" max="4" width="22.28515625" customWidth="1"/>
    <col min="5" max="5" width="25.85546875" bestFit="1" customWidth="1"/>
  </cols>
  <sheetData>
    <row r="1" spans="1:5" ht="21" x14ac:dyDescent="0.35">
      <c r="A1" s="11" t="s">
        <v>0</v>
      </c>
      <c r="B1" s="11"/>
      <c r="C1" s="11"/>
      <c r="D1" s="11"/>
    </row>
    <row r="2" spans="1:5" x14ac:dyDescent="0.25">
      <c r="B2" t="s">
        <v>1</v>
      </c>
      <c r="D2" t="s">
        <v>2</v>
      </c>
      <c r="E2" t="s">
        <v>3</v>
      </c>
    </row>
    <row r="3" spans="1:5" ht="18.75" x14ac:dyDescent="0.3">
      <c r="A3" s="1" t="s">
        <v>4</v>
      </c>
    </row>
    <row r="4" spans="1:5" x14ac:dyDescent="0.25">
      <c r="A4" t="s">
        <v>5</v>
      </c>
      <c r="B4" s="2"/>
      <c r="C4" s="2"/>
      <c r="D4" s="2">
        <f>1912.3+918.38</f>
        <v>2830.68</v>
      </c>
      <c r="E4" s="3">
        <f>+D4/D30</f>
        <v>6.0329460387771955E-2</v>
      </c>
    </row>
    <row r="5" spans="1:5" x14ac:dyDescent="0.25">
      <c r="A5" t="s">
        <v>31</v>
      </c>
      <c r="B5" s="2"/>
      <c r="C5" s="2"/>
      <c r="D5" s="4">
        <f>8715.5+2.08+822+6.18+5820+0.17</f>
        <v>15365.93</v>
      </c>
      <c r="E5" s="3">
        <f>+D5/D30</f>
        <v>0.32748960152905904</v>
      </c>
    </row>
    <row r="6" spans="1:5" x14ac:dyDescent="0.25">
      <c r="A6" t="s">
        <v>6</v>
      </c>
      <c r="B6" s="2"/>
      <c r="C6" s="2"/>
      <c r="D6" s="4">
        <f>8700+5000</f>
        <v>13700</v>
      </c>
      <c r="E6" s="3">
        <f>+D6/D30</f>
        <v>0.2919841194739341</v>
      </c>
    </row>
    <row r="7" spans="1:5" x14ac:dyDescent="0.25">
      <c r="A7" t="s">
        <v>7</v>
      </c>
      <c r="B7" s="2"/>
      <c r="C7" s="2"/>
      <c r="D7" s="4">
        <v>15023.75</v>
      </c>
      <c r="E7" s="3">
        <f>+D7/D30</f>
        <v>0.32019681860923488</v>
      </c>
    </row>
    <row r="8" spans="1:5" ht="18.75" x14ac:dyDescent="0.3">
      <c r="A8" s="1" t="s">
        <v>8</v>
      </c>
      <c r="B8" s="2"/>
      <c r="C8" s="2"/>
      <c r="D8" s="2"/>
    </row>
    <row r="9" spans="1:5" x14ac:dyDescent="0.25">
      <c r="A9" t="s">
        <v>9</v>
      </c>
      <c r="B9" s="4">
        <v>657</v>
      </c>
      <c r="C9" s="4"/>
      <c r="D9" s="2"/>
      <c r="E9" s="3">
        <f t="shared" ref="E9:E26" si="0">+B9/B$30</f>
        <v>1.5594399403187855E-2</v>
      </c>
    </row>
    <row r="10" spans="1:5" x14ac:dyDescent="0.25">
      <c r="A10" t="s">
        <v>10</v>
      </c>
      <c r="B10" s="4">
        <v>1238.44</v>
      </c>
      <c r="C10" s="4"/>
      <c r="D10" s="2"/>
      <c r="E10" s="3">
        <f t="shared" si="0"/>
        <v>2.9395324196170424E-2</v>
      </c>
    </row>
    <row r="11" spans="1:5" x14ac:dyDescent="0.25">
      <c r="A11" t="s">
        <v>11</v>
      </c>
      <c r="B11" s="4">
        <v>672.62</v>
      </c>
      <c r="C11" s="4"/>
      <c r="D11" s="2"/>
      <c r="E11" s="3">
        <f t="shared" si="0"/>
        <v>1.5965152095239292E-2</v>
      </c>
    </row>
    <row r="12" spans="1:5" x14ac:dyDescent="0.25">
      <c r="A12" t="s">
        <v>12</v>
      </c>
      <c r="B12" s="4">
        <v>424.56</v>
      </c>
      <c r="C12" s="4"/>
      <c r="D12" s="2"/>
      <c r="E12" s="3">
        <f t="shared" si="0"/>
        <v>1.0077257550407056E-2</v>
      </c>
    </row>
    <row r="13" spans="1:5" x14ac:dyDescent="0.25">
      <c r="A13" t="s">
        <v>13</v>
      </c>
      <c r="B13" s="4">
        <f>333+8000+150+200+32+3299.94+3008.81</f>
        <v>15023.75</v>
      </c>
      <c r="C13" s="4"/>
      <c r="D13" s="2"/>
      <c r="E13" s="3">
        <f t="shared" si="0"/>
        <v>0.35660024053827022</v>
      </c>
    </row>
    <row r="14" spans="1:5" x14ac:dyDescent="0.25">
      <c r="A14" t="s">
        <v>14</v>
      </c>
      <c r="B14" s="4">
        <v>150</v>
      </c>
      <c r="C14" s="4"/>
      <c r="D14" s="2"/>
      <c r="E14" s="3">
        <f t="shared" si="0"/>
        <v>3.5603651605451724E-3</v>
      </c>
    </row>
    <row r="15" spans="1:5" x14ac:dyDescent="0.25">
      <c r="A15" t="s">
        <v>15</v>
      </c>
      <c r="B15" s="4">
        <v>500</v>
      </c>
      <c r="C15" s="4"/>
      <c r="D15" s="2"/>
      <c r="E15" s="3">
        <f t="shared" si="0"/>
        <v>1.1867883868483907E-2</v>
      </c>
    </row>
    <row r="16" spans="1:5" x14ac:dyDescent="0.25">
      <c r="A16" t="s">
        <v>16</v>
      </c>
      <c r="B16" s="4">
        <f>381.38+0.93</f>
        <v>382.31</v>
      </c>
      <c r="C16" s="4"/>
      <c r="D16" s="2"/>
      <c r="E16" s="3">
        <f t="shared" si="0"/>
        <v>9.0744213635201663E-3</v>
      </c>
    </row>
    <row r="17" spans="1:5" x14ac:dyDescent="0.25">
      <c r="A17" t="s">
        <v>17</v>
      </c>
      <c r="B17" s="4">
        <f>190+317.05+250</f>
        <v>757.05</v>
      </c>
      <c r="C17" s="4"/>
      <c r="D17" s="2"/>
      <c r="E17" s="3">
        <f t="shared" si="0"/>
        <v>1.7969162965271485E-2</v>
      </c>
    </row>
    <row r="18" spans="1:5" x14ac:dyDescent="0.25">
      <c r="A18" t="s">
        <v>18</v>
      </c>
      <c r="B18" s="4">
        <v>13700.44</v>
      </c>
      <c r="C18" s="4"/>
      <c r="D18" s="2"/>
      <c r="E18" s="3">
        <f t="shared" si="0"/>
        <v>0.32519046173426336</v>
      </c>
    </row>
    <row r="19" spans="1:5" x14ac:dyDescent="0.25">
      <c r="A19" t="s">
        <v>19</v>
      </c>
      <c r="B19" s="4">
        <v>120</v>
      </c>
      <c r="C19" s="4"/>
      <c r="D19" s="2"/>
      <c r="E19" s="3">
        <f t="shared" si="0"/>
        <v>2.8482921284361381E-3</v>
      </c>
    </row>
    <row r="20" spans="1:5" x14ac:dyDescent="0.25">
      <c r="A20" t="s">
        <v>20</v>
      </c>
      <c r="B20" s="4">
        <f>3860+35-3008.81</f>
        <v>886.19</v>
      </c>
      <c r="C20" s="4"/>
      <c r="D20" s="2"/>
      <c r="E20" s="3">
        <f t="shared" si="0"/>
        <v>2.103440001082351E-2</v>
      </c>
    </row>
    <row r="21" spans="1:5" x14ac:dyDescent="0.25">
      <c r="A21" t="s">
        <v>32</v>
      </c>
      <c r="B21" s="4">
        <v>700</v>
      </c>
      <c r="C21" s="4"/>
      <c r="D21" s="2"/>
      <c r="E21" s="3">
        <f t="shared" si="0"/>
        <v>1.6615037415877471E-2</v>
      </c>
    </row>
    <row r="22" spans="1:5" x14ac:dyDescent="0.25">
      <c r="A22" t="s">
        <v>21</v>
      </c>
      <c r="B22" s="4">
        <f>250+1300</f>
        <v>1550</v>
      </c>
      <c r="C22" s="4"/>
      <c r="D22" s="2"/>
      <c r="E22" s="3">
        <f t="shared" si="0"/>
        <v>3.6790439992300118E-2</v>
      </c>
    </row>
    <row r="23" spans="1:5" x14ac:dyDescent="0.25">
      <c r="A23" t="s">
        <v>36</v>
      </c>
      <c r="B23" s="4">
        <v>2000</v>
      </c>
      <c r="C23" s="4"/>
      <c r="D23" s="2"/>
      <c r="E23" s="3">
        <f t="shared" si="0"/>
        <v>4.7471535473935629E-2</v>
      </c>
    </row>
    <row r="24" spans="1:5" x14ac:dyDescent="0.25">
      <c r="A24" t="s">
        <v>33</v>
      </c>
      <c r="B24" s="4">
        <v>520</v>
      </c>
      <c r="C24" s="4"/>
      <c r="D24" s="2"/>
      <c r="E24" s="3">
        <f t="shared" si="0"/>
        <v>1.2342599223223264E-2</v>
      </c>
    </row>
    <row r="25" spans="1:5" x14ac:dyDescent="0.25">
      <c r="A25" t="s">
        <v>34</v>
      </c>
      <c r="B25" s="4">
        <f>297.22+208.93</f>
        <v>506.15000000000003</v>
      </c>
      <c r="C25" s="4"/>
      <c r="D25" s="2"/>
      <c r="E25" s="3">
        <f t="shared" si="0"/>
        <v>1.201385884006626E-2</v>
      </c>
    </row>
    <row r="26" spans="1:5" x14ac:dyDescent="0.25">
      <c r="A26" t="s">
        <v>35</v>
      </c>
      <c r="B26" s="4">
        <v>292</v>
      </c>
      <c r="C26" s="4"/>
      <c r="D26" s="2"/>
      <c r="E26" s="3">
        <f t="shared" si="0"/>
        <v>6.9308441791946021E-3</v>
      </c>
    </row>
    <row r="27" spans="1:5" ht="14.25" customHeight="1" x14ac:dyDescent="0.25">
      <c r="A27" t="s">
        <v>22</v>
      </c>
      <c r="B27" s="4"/>
      <c r="C27" s="4"/>
      <c r="D27" s="2"/>
      <c r="E27" s="3"/>
    </row>
    <row r="28" spans="1:5" x14ac:dyDescent="0.25">
      <c r="A28" s="5" t="s">
        <v>23</v>
      </c>
      <c r="B28" s="4">
        <v>900</v>
      </c>
      <c r="C28" s="4"/>
      <c r="D28" s="2"/>
      <c r="E28" s="3">
        <f>+B28/B$30</f>
        <v>2.1362190963271036E-2</v>
      </c>
    </row>
    <row r="29" spans="1:5" ht="14.25" customHeight="1" x14ac:dyDescent="0.25">
      <c r="A29" t="s">
        <v>24</v>
      </c>
      <c r="B29" s="4">
        <v>1150</v>
      </c>
      <c r="C29" s="4"/>
      <c r="D29" s="2"/>
      <c r="E29" s="3">
        <f>+B29/B$30</f>
        <v>2.7296132897512988E-2</v>
      </c>
    </row>
    <row r="30" spans="1:5" ht="15.75" thickBot="1" x14ac:dyDescent="0.3">
      <c r="A30" s="6" t="s">
        <v>25</v>
      </c>
      <c r="B30" s="7">
        <f>SUM(B3:B29)</f>
        <v>42130.51</v>
      </c>
      <c r="C30" s="8"/>
      <c r="D30" s="7">
        <f>SUM(D3:D29)</f>
        <v>46920.36</v>
      </c>
    </row>
    <row r="31" spans="1:5" ht="15.75" thickTop="1" x14ac:dyDescent="0.25"/>
    <row r="32" spans="1:5" x14ac:dyDescent="0.25">
      <c r="A32" s="6" t="s">
        <v>26</v>
      </c>
    </row>
    <row r="33" spans="1:2" x14ac:dyDescent="0.25">
      <c r="A33" s="9" t="s">
        <v>27</v>
      </c>
      <c r="B33">
        <v>17714</v>
      </c>
    </row>
    <row r="34" spans="1:2" x14ac:dyDescent="0.25">
      <c r="A34" t="s">
        <v>28</v>
      </c>
      <c r="B34">
        <v>25164</v>
      </c>
    </row>
    <row r="35" spans="1:2" x14ac:dyDescent="0.25">
      <c r="A35" t="s">
        <v>29</v>
      </c>
      <c r="B35">
        <v>-27103</v>
      </c>
    </row>
    <row r="36" spans="1:2" ht="15.75" thickBot="1" x14ac:dyDescent="0.3">
      <c r="A36" t="s">
        <v>30</v>
      </c>
      <c r="B36" s="10">
        <f>SUM(B33:B35)</f>
        <v>15775</v>
      </c>
    </row>
    <row r="37" spans="1:2" ht="15.75" thickTop="1" x14ac:dyDescent="0.25"/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 MALİ RAPOR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SUPERCOM</dc:creator>
  <cp:lastModifiedBy>SUPERCOM</cp:lastModifiedBy>
  <dcterms:created xsi:type="dcterms:W3CDTF">2022-01-26T10:32:32Z</dcterms:created>
  <dcterms:modified xsi:type="dcterms:W3CDTF">2022-01-27T09:58:41Z</dcterms:modified>
</cp:coreProperties>
</file>